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5" yWindow="30" windowWidth="14355" windowHeight="1264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5" i="1" l="1"/>
  <c r="A9" i="1" s="1"/>
  <c r="B9" i="1" s="1"/>
  <c r="C5" i="1" l="1"/>
  <c r="E5" i="1"/>
  <c r="C9" i="1" l="1"/>
  <c r="E9" i="1" s="1"/>
  <c r="F9" i="1" s="1"/>
  <c r="G9" i="1" s="1"/>
</calcChain>
</file>

<file path=xl/sharedStrings.xml><?xml version="1.0" encoding="utf-8"?>
<sst xmlns="http://schemas.openxmlformats.org/spreadsheetml/2006/main" count="26" uniqueCount="21">
  <si>
    <t>Cast</t>
  </si>
  <si>
    <t># discs</t>
  </si>
  <si>
    <t>weight /g</t>
  </si>
  <si>
    <t>Jan 10/2014</t>
  </si>
  <si>
    <t>oct 31/ 2013</t>
  </si>
  <si>
    <t>Average SiC-graphite foil mass /g</t>
  </si>
  <si>
    <t>Average SiC-graphite foil thickness /cm</t>
  </si>
  <si>
    <t>SiC - graphite foil</t>
  </si>
  <si>
    <t>SiC - graphite foil - org.</t>
  </si>
  <si>
    <t>SiC</t>
  </si>
  <si>
    <t>Density</t>
  </si>
  <si>
    <t>% Yield Density</t>
  </si>
  <si>
    <t>ave. mass (g)</t>
  </si>
  <si>
    <t>ave. thickness (cm)</t>
  </si>
  <si>
    <t>area (cm2)</t>
  </si>
  <si>
    <t>vol (cm3)</t>
  </si>
  <si>
    <t>(g/cm3)</t>
  </si>
  <si>
    <t xml:space="preserve"> Graphite Foil measurements (18.50mm D-shaped discs)</t>
  </si>
  <si>
    <t>average thickness (cm)</t>
  </si>
  <si>
    <t>area D-shaped (cm2)</t>
  </si>
  <si>
    <t>AVERAGE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</si>
</sst>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0"/>
    <numFmt numFmtId="165" formatCode="0.000"/>
    <numFmt numFmtId="166" formatCode="0.0000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indexed="8"/>
      <name val="Calibri"/>
      <family val="2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3" fillId="0" borderId="1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165" fontId="4" fillId="0" borderId="7" xfId="0" applyNumberFormat="1" applyFont="1" applyBorder="1" applyAlignment="1">
      <alignment horizontal="center"/>
    </xf>
    <xf numFmtId="165" fontId="4" fillId="0" borderId="8" xfId="0" applyNumberFormat="1" applyFont="1" applyBorder="1" applyAlignment="1">
      <alignment horizontal="center"/>
    </xf>
    <xf numFmtId="164" fontId="4" fillId="0" borderId="8" xfId="0" applyNumberFormat="1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165" fontId="3" fillId="0" borderId="8" xfId="0" applyNumberFormat="1" applyFont="1" applyBorder="1" applyAlignment="1">
      <alignment horizontal="center"/>
    </xf>
    <xf numFmtId="164" fontId="3" fillId="0" borderId="8" xfId="0" applyNumberFormat="1" applyFont="1" applyFill="1" applyBorder="1" applyAlignment="1">
      <alignment horizontal="center"/>
    </xf>
    <xf numFmtId="9" fontId="5" fillId="0" borderId="9" xfId="1" applyFont="1" applyFill="1" applyBorder="1" applyAlignment="1">
      <alignment horizontal="center"/>
    </xf>
    <xf numFmtId="0" fontId="0" fillId="0" borderId="5" xfId="0" applyBorder="1"/>
    <xf numFmtId="0" fontId="4" fillId="0" borderId="0" xfId="0" applyFont="1" applyAlignment="1">
      <alignment horizontal="center"/>
    </xf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0" fillId="0" borderId="4" xfId="0" applyBorder="1"/>
    <xf numFmtId="0" fontId="0" fillId="0" borderId="6" xfId="0" applyBorder="1"/>
    <xf numFmtId="0" fontId="4" fillId="0" borderId="7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0" fillId="0" borderId="10" xfId="0" applyBorder="1"/>
    <xf numFmtId="0" fontId="0" fillId="0" borderId="0" xfId="0" applyBorder="1"/>
    <xf numFmtId="164" fontId="0" fillId="0" borderId="0" xfId="0" applyNumberFormat="1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164" fontId="0" fillId="0" borderId="13" xfId="0" applyNumberFormat="1" applyBorder="1"/>
    <xf numFmtId="166" fontId="0" fillId="0" borderId="14" xfId="0" applyNumberFormat="1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2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6" xfId="0" applyBorder="1" applyAlignment="1">
      <alignment horizont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tabSelected="1" workbookViewId="0">
      <selection activeCell="D12" sqref="D12"/>
    </sheetView>
  </sheetViews>
  <sheetFormatPr defaultRowHeight="15" x14ac:dyDescent="0.25"/>
  <cols>
    <col min="1" max="1" width="23.28515625" customWidth="1"/>
    <col min="2" max="2" width="18.42578125" customWidth="1"/>
    <col min="3" max="3" width="19.28515625" customWidth="1"/>
    <col min="4" max="4" width="20.7109375" customWidth="1"/>
    <col min="5" max="5" width="21.42578125" customWidth="1"/>
    <col min="7" max="7" width="14.140625" customWidth="1"/>
  </cols>
  <sheetData>
    <row r="1" spans="1:7" x14ac:dyDescent="0.25">
      <c r="A1" s="35" t="s">
        <v>0</v>
      </c>
      <c r="B1" s="37" t="s">
        <v>1</v>
      </c>
      <c r="C1" s="37" t="s">
        <v>2</v>
      </c>
      <c r="D1" s="39" t="s">
        <v>5</v>
      </c>
      <c r="E1" s="41" t="s">
        <v>6</v>
      </c>
      <c r="F1" s="34"/>
      <c r="G1" s="34"/>
    </row>
    <row r="2" spans="1:7" x14ac:dyDescent="0.25">
      <c r="A2" s="36"/>
      <c r="B2" s="38"/>
      <c r="C2" s="38"/>
      <c r="D2" s="40"/>
      <c r="E2" s="42"/>
      <c r="F2" s="34"/>
      <c r="G2" s="34"/>
    </row>
    <row r="3" spans="1:7" x14ac:dyDescent="0.25">
      <c r="A3" s="26" t="s">
        <v>3</v>
      </c>
      <c r="B3" s="27">
        <v>325</v>
      </c>
      <c r="C3" s="27">
        <v>36.329900000000002</v>
      </c>
      <c r="D3" s="28">
        <v>8.2000000000000003E-2</v>
      </c>
      <c r="E3" s="29">
        <v>1.9684E-2</v>
      </c>
    </row>
    <row r="4" spans="1:7" x14ac:dyDescent="0.25">
      <c r="A4" s="26" t="s">
        <v>4</v>
      </c>
      <c r="B4" s="27">
        <v>195</v>
      </c>
      <c r="C4" s="27">
        <v>23.914200000000001</v>
      </c>
      <c r="D4" s="27">
        <v>9.0899999999999995E-2</v>
      </c>
      <c r="E4" s="29">
        <v>2.2991999999999999E-2</v>
      </c>
    </row>
    <row r="5" spans="1:7" ht="15.75" thickBot="1" x14ac:dyDescent="0.3">
      <c r="A5" s="30" t="s">
        <v>20</v>
      </c>
      <c r="B5" s="31">
        <v>520</v>
      </c>
      <c r="C5" s="31">
        <f>C3+C4</f>
        <v>60.244100000000003</v>
      </c>
      <c r="D5" s="32">
        <f>((D3*B3)+(D4*B4))/B5</f>
        <v>8.5337500000000011E-2</v>
      </c>
      <c r="E5" s="33">
        <f>((E3*B3)+(E4*B4))/B5</f>
        <v>2.0924499999999999E-2</v>
      </c>
    </row>
    <row r="6" spans="1:7" ht="15.75" thickBot="1" x14ac:dyDescent="0.3"/>
    <row r="7" spans="1:7" x14ac:dyDescent="0.25">
      <c r="A7" s="1" t="s">
        <v>7</v>
      </c>
      <c r="B7" s="2" t="s">
        <v>8</v>
      </c>
      <c r="C7" s="2" t="s">
        <v>7</v>
      </c>
      <c r="D7" s="2" t="s">
        <v>9</v>
      </c>
      <c r="E7" s="3" t="s">
        <v>9</v>
      </c>
      <c r="F7" s="2" t="s">
        <v>10</v>
      </c>
      <c r="G7" s="4" t="s">
        <v>11</v>
      </c>
    </row>
    <row r="8" spans="1:7" x14ac:dyDescent="0.25">
      <c r="A8" s="5" t="s">
        <v>12</v>
      </c>
      <c r="B8" s="6" t="s">
        <v>12</v>
      </c>
      <c r="C8" s="6" t="s">
        <v>13</v>
      </c>
      <c r="D8" s="6" t="s">
        <v>14</v>
      </c>
      <c r="E8" s="7" t="s">
        <v>15</v>
      </c>
      <c r="F8" s="8" t="s">
        <v>16</v>
      </c>
      <c r="G8" s="9" t="s">
        <v>16</v>
      </c>
    </row>
    <row r="9" spans="1:7" ht="15.75" thickBot="1" x14ac:dyDescent="0.3">
      <c r="A9" s="10">
        <f>D5</f>
        <v>8.5337500000000011E-2</v>
      </c>
      <c r="B9" s="11">
        <f>A9-(A9*0.13)</f>
        <v>7.4243625000000008E-2</v>
      </c>
      <c r="C9" s="12">
        <f>E5</f>
        <v>2.0924499999999999E-2</v>
      </c>
      <c r="D9" s="13">
        <v>2.12</v>
      </c>
      <c r="E9" s="14">
        <f>D9*C9</f>
        <v>4.435994E-2</v>
      </c>
      <c r="F9" s="15">
        <f>A9/E9</f>
        <v>1.9237514748667381</v>
      </c>
      <c r="G9" s="16">
        <f>F9/3.21</f>
        <v>0.59929952488060378</v>
      </c>
    </row>
    <row r="11" spans="1:7" ht="15.75" thickBot="1" x14ac:dyDescent="0.3"/>
    <row r="12" spans="1:7" x14ac:dyDescent="0.25">
      <c r="A12" s="19" t="s">
        <v>17</v>
      </c>
      <c r="B12" s="20"/>
      <c r="C12" s="21"/>
    </row>
    <row r="13" spans="1:7" x14ac:dyDescent="0.25">
      <c r="A13" s="22" t="s">
        <v>18</v>
      </c>
      <c r="B13" s="17" t="s">
        <v>12</v>
      </c>
      <c r="C13" s="23" t="s">
        <v>19</v>
      </c>
    </row>
    <row r="14" spans="1:7" ht="15.75" thickBot="1" x14ac:dyDescent="0.3">
      <c r="A14" s="24">
        <v>1.3000000000000006E-2</v>
      </c>
      <c r="B14" s="13">
        <v>3.3000000000000002E-2</v>
      </c>
      <c r="C14" s="25">
        <v>2.21</v>
      </c>
      <c r="D14" s="18"/>
    </row>
  </sheetData>
  <mergeCells count="7">
    <mergeCell ref="F1:F2"/>
    <mergeCell ref="G1:G2"/>
    <mergeCell ref="A1:A2"/>
    <mergeCell ref="B1:B2"/>
    <mergeCell ref="C1:C2"/>
    <mergeCell ref="D1:D2"/>
    <mergeCell ref="E1:E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TRIUMF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Lambert</dc:creator>
  <cp:lastModifiedBy>Laura Lambert</cp:lastModifiedBy>
  <dcterms:created xsi:type="dcterms:W3CDTF">2015-04-16T21:25:15Z</dcterms:created>
  <dcterms:modified xsi:type="dcterms:W3CDTF">2015-06-15T21:47:04Z</dcterms:modified>
</cp:coreProperties>
</file>