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00" yWindow="-15" windowWidth="17685" windowHeight="1270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54" i="1" l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B104" i="1" l="1"/>
  <c r="C104" i="1"/>
  <c r="E53" i="1"/>
  <c r="D53" i="1"/>
  <c r="E52" i="1"/>
  <c r="D52" i="1"/>
  <c r="E51" i="1"/>
  <c r="D51" i="1"/>
  <c r="E50" i="1"/>
  <c r="D50" i="1"/>
  <c r="E49" i="1"/>
  <c r="D49" i="1"/>
  <c r="E48" i="1"/>
  <c r="D48" i="1"/>
  <c r="E47" i="1"/>
  <c r="D47" i="1"/>
  <c r="E46" i="1"/>
  <c r="D46" i="1"/>
  <c r="E45" i="1"/>
  <c r="D45" i="1"/>
  <c r="E44" i="1"/>
  <c r="D44" i="1"/>
  <c r="E43" i="1"/>
  <c r="D43" i="1"/>
  <c r="E42" i="1"/>
  <c r="D42" i="1"/>
  <c r="E41" i="1"/>
  <c r="D41" i="1"/>
  <c r="E40" i="1"/>
  <c r="D40" i="1"/>
  <c r="E39" i="1"/>
  <c r="D39" i="1"/>
  <c r="E38" i="1"/>
  <c r="D38" i="1"/>
  <c r="E37" i="1"/>
  <c r="D37" i="1"/>
  <c r="E36" i="1"/>
  <c r="D36" i="1"/>
  <c r="E35" i="1"/>
  <c r="D35" i="1"/>
  <c r="E34" i="1"/>
  <c r="D34" i="1"/>
  <c r="E33" i="1"/>
  <c r="D33" i="1"/>
  <c r="E32" i="1"/>
  <c r="D32" i="1"/>
  <c r="E31" i="1"/>
  <c r="D31" i="1"/>
  <c r="E30" i="1"/>
  <c r="D30" i="1"/>
  <c r="E29" i="1"/>
  <c r="D29" i="1"/>
  <c r="E28" i="1"/>
  <c r="D28" i="1"/>
  <c r="E27" i="1"/>
  <c r="D27" i="1"/>
  <c r="E26" i="1"/>
  <c r="D26" i="1"/>
  <c r="E25" i="1"/>
  <c r="D25" i="1"/>
  <c r="E24" i="1"/>
  <c r="D24" i="1"/>
  <c r="E23" i="1"/>
  <c r="D23" i="1"/>
  <c r="E22" i="1"/>
  <c r="D22" i="1"/>
  <c r="E21" i="1"/>
  <c r="D21" i="1"/>
  <c r="E20" i="1"/>
  <c r="D20" i="1"/>
  <c r="E19" i="1"/>
  <c r="D19" i="1"/>
  <c r="E18" i="1"/>
  <c r="D18" i="1"/>
  <c r="E17" i="1"/>
  <c r="D17" i="1"/>
  <c r="E16" i="1"/>
  <c r="D16" i="1"/>
  <c r="E15" i="1"/>
  <c r="D15" i="1"/>
  <c r="E14" i="1"/>
  <c r="D14" i="1"/>
  <c r="E13" i="1"/>
  <c r="D13" i="1"/>
  <c r="E12" i="1"/>
  <c r="D12" i="1"/>
  <c r="E11" i="1"/>
  <c r="D11" i="1"/>
  <c r="E10" i="1"/>
  <c r="D10" i="1"/>
  <c r="E9" i="1"/>
  <c r="D9" i="1"/>
  <c r="E8" i="1"/>
  <c r="D8" i="1"/>
  <c r="E7" i="1"/>
  <c r="D7" i="1"/>
  <c r="E6" i="1"/>
  <c r="D6" i="1"/>
  <c r="E5" i="1"/>
  <c r="D5" i="1"/>
  <c r="E4" i="1"/>
  <c r="E104" i="1" s="1"/>
  <c r="D4" i="1"/>
  <c r="B110" i="1" s="1"/>
  <c r="C110" i="1" s="1"/>
  <c r="D104" i="1" l="1"/>
  <c r="D110" i="1"/>
  <c r="F110" i="1" s="1"/>
  <c r="G110" i="1" s="1"/>
  <c r="H110" i="1" s="1"/>
</calcChain>
</file>

<file path=xl/sharedStrings.xml><?xml version="1.0" encoding="utf-8"?>
<sst xmlns="http://schemas.openxmlformats.org/spreadsheetml/2006/main" count="28" uniqueCount="20">
  <si>
    <t xml:space="preserve">Green SiC (18.5mm D-shaped discs) </t>
  </si>
  <si>
    <t>SiC + graphite foil</t>
  </si>
  <si>
    <t>SiC - graphite foil</t>
  </si>
  <si>
    <t>Mass (g)</t>
  </si>
  <si>
    <t>thickness (mm)</t>
  </si>
  <si>
    <t>mass (g)</t>
  </si>
  <si>
    <t>thickness (cm)</t>
  </si>
  <si>
    <t>AVERAGE</t>
  </si>
  <si>
    <t>SiC - graphite foil - org.</t>
  </si>
  <si>
    <t>SiC</t>
  </si>
  <si>
    <t>Density</t>
  </si>
  <si>
    <t>% Yield Density</t>
  </si>
  <si>
    <t>ave. mass (g)</t>
  </si>
  <si>
    <t>ave. thickness (cm)</t>
  </si>
  <si>
    <t>area (cm2)</t>
  </si>
  <si>
    <t>vol (cm3)</t>
  </si>
  <si>
    <t>(g/cm3)</t>
  </si>
  <si>
    <t xml:space="preserve"> Graphite Foil measurements (18.50mm D-shaped discs)</t>
  </si>
  <si>
    <t>average thickness (cm)</t>
  </si>
  <si>
    <t>area D-shaped (cm2)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</si>
</sst>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"/>
    <numFmt numFmtId="165" formatCode="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indexed="8"/>
      <name val="Calibri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 applyFill="1" applyBorder="1"/>
    <xf numFmtId="0" fontId="3" fillId="0" borderId="0" xfId="0" applyFont="1"/>
    <xf numFmtId="0" fontId="3" fillId="0" borderId="0" xfId="0" applyFont="1" applyBorder="1" applyAlignment="1">
      <alignment horizontal="center"/>
    </xf>
    <xf numFmtId="0" fontId="0" fillId="0" borderId="0" xfId="0" applyBorder="1"/>
    <xf numFmtId="164" fontId="3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164" fontId="4" fillId="0" borderId="0" xfId="0" applyNumberFormat="1" applyFont="1" applyAlignment="1">
      <alignment horizontal="center"/>
    </xf>
    <xf numFmtId="165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164" fontId="4" fillId="0" borderId="0" xfId="0" applyNumberFormat="1" applyFont="1" applyBorder="1" applyAlignment="1">
      <alignment horizontal="center"/>
    </xf>
    <xf numFmtId="165" fontId="3" fillId="0" borderId="0" xfId="0" applyNumberFormat="1" applyFont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165" fontId="4" fillId="0" borderId="7" xfId="0" applyNumberFormat="1" applyFont="1" applyBorder="1" applyAlignment="1">
      <alignment horizontal="center"/>
    </xf>
    <xf numFmtId="165" fontId="4" fillId="0" borderId="8" xfId="0" applyNumberFormat="1" applyFont="1" applyBorder="1" applyAlignment="1">
      <alignment horizontal="center"/>
    </xf>
    <xf numFmtId="164" fontId="4" fillId="0" borderId="8" xfId="0" applyNumberFormat="1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165" fontId="3" fillId="0" borderId="8" xfId="0" applyNumberFormat="1" applyFont="1" applyBorder="1" applyAlignment="1">
      <alignment horizontal="center"/>
    </xf>
    <xf numFmtId="164" fontId="3" fillId="0" borderId="8" xfId="0" applyNumberFormat="1" applyFont="1" applyFill="1" applyBorder="1" applyAlignment="1">
      <alignment horizontal="center"/>
    </xf>
    <xf numFmtId="9" fontId="5" fillId="0" borderId="9" xfId="1" applyFont="1" applyFill="1" applyBorder="1" applyAlignment="1">
      <alignment horizontal="center"/>
    </xf>
    <xf numFmtId="0" fontId="2" fillId="0" borderId="0" xfId="0" applyFont="1"/>
    <xf numFmtId="0" fontId="0" fillId="0" borderId="5" xfId="0" applyBorder="1"/>
    <xf numFmtId="164" fontId="4" fillId="0" borderId="5" xfId="0" applyNumberFormat="1" applyFont="1" applyBorder="1" applyAlignment="1">
      <alignment horizontal="center"/>
    </xf>
    <xf numFmtId="165" fontId="4" fillId="0" borderId="5" xfId="0" applyNumberFormat="1" applyFont="1" applyBorder="1" applyAlignment="1">
      <alignment horizontal="center"/>
    </xf>
    <xf numFmtId="164" fontId="3" fillId="0" borderId="5" xfId="0" applyNumberFormat="1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5"/>
  <sheetViews>
    <sheetView tabSelected="1" workbookViewId="0">
      <pane ySplit="3" topLeftCell="A91" activePane="bottomLeft" state="frozen"/>
      <selection pane="bottomLeft" activeCell="E118" sqref="E118"/>
    </sheetView>
  </sheetViews>
  <sheetFormatPr defaultRowHeight="15" x14ac:dyDescent="0.25"/>
  <cols>
    <col min="1" max="1" width="14" customWidth="1"/>
    <col min="2" max="2" width="21.7109375" customWidth="1"/>
    <col min="3" max="3" width="17.28515625" customWidth="1"/>
    <col min="4" max="4" width="21.140625" customWidth="1"/>
    <col min="5" max="5" width="15.28515625" customWidth="1"/>
    <col min="6" max="6" width="15.140625" customWidth="1"/>
    <col min="7" max="7" width="18.140625" customWidth="1"/>
    <col min="8" max="8" width="14.5703125" customWidth="1"/>
    <col min="9" max="9" width="13" customWidth="1"/>
    <col min="10" max="10" width="12.5703125" customWidth="1"/>
    <col min="11" max="11" width="14.28515625" customWidth="1"/>
    <col min="12" max="12" width="13" customWidth="1"/>
  </cols>
  <sheetData>
    <row r="1" spans="2:33" x14ac:dyDescent="0.25">
      <c r="B1" s="1" t="s">
        <v>0</v>
      </c>
      <c r="F1" s="2"/>
      <c r="G1" s="2"/>
      <c r="H1" s="2"/>
    </row>
    <row r="2" spans="2:33" x14ac:dyDescent="0.25">
      <c r="B2" s="3" t="s">
        <v>1</v>
      </c>
      <c r="C2" s="3" t="s">
        <v>1</v>
      </c>
      <c r="D2" s="3" t="s">
        <v>2</v>
      </c>
      <c r="E2" s="3" t="s">
        <v>2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</row>
    <row r="3" spans="2:33" s="4" customFormat="1" x14ac:dyDescent="0.25">
      <c r="B3" s="3" t="s">
        <v>3</v>
      </c>
      <c r="C3" s="3" t="s">
        <v>4</v>
      </c>
      <c r="D3" s="3" t="s">
        <v>5</v>
      </c>
      <c r="E3" s="3" t="s">
        <v>6</v>
      </c>
    </row>
    <row r="4" spans="2:33" x14ac:dyDescent="0.25">
      <c r="B4" s="5">
        <v>0.1125</v>
      </c>
      <c r="C4" s="6">
        <v>0.31</v>
      </c>
      <c r="D4" s="5">
        <f>B4-$C$115</f>
        <v>7.9500000000000001E-2</v>
      </c>
      <c r="E4" s="7">
        <f>(C4/10)-$B$115</f>
        <v>1.7999999999999995E-2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</row>
    <row r="5" spans="2:33" x14ac:dyDescent="0.25">
      <c r="B5" s="8">
        <v>0.10059999999999999</v>
      </c>
      <c r="C5" s="9">
        <v>0.28000000000000003</v>
      </c>
      <c r="D5" s="5">
        <f>B5-$C$115</f>
        <v>6.7599999999999993E-2</v>
      </c>
      <c r="E5" s="7">
        <f>(C5/10)-$B$115</f>
        <v>1.4999999999999998E-2</v>
      </c>
      <c r="F5" s="10"/>
      <c r="G5" s="10"/>
      <c r="H5" s="10"/>
    </row>
    <row r="6" spans="2:33" x14ac:dyDescent="0.25">
      <c r="B6" s="8">
        <v>0.1042</v>
      </c>
      <c r="C6" s="9">
        <v>0.28999999999999998</v>
      </c>
      <c r="D6" s="5">
        <f>B6-$C$115</f>
        <v>7.1199999999999999E-2</v>
      </c>
      <c r="E6" s="7">
        <f>(C6/10)-$B$115</f>
        <v>1.5999999999999993E-2</v>
      </c>
    </row>
    <row r="7" spans="2:33" x14ac:dyDescent="0.25">
      <c r="B7" s="5">
        <v>0.1153</v>
      </c>
      <c r="C7" s="9">
        <v>0.31</v>
      </c>
      <c r="D7" s="5">
        <f>B7-$C$115</f>
        <v>8.2299999999999998E-2</v>
      </c>
      <c r="E7" s="7">
        <f>(C7/10)-$B$115</f>
        <v>1.7999999999999995E-2</v>
      </c>
    </row>
    <row r="8" spans="2:33" x14ac:dyDescent="0.25">
      <c r="B8" s="5">
        <v>0.10050000000000001</v>
      </c>
      <c r="C8" s="9">
        <v>0.28000000000000003</v>
      </c>
      <c r="D8" s="5">
        <f>B8-$C$115</f>
        <v>6.7500000000000004E-2</v>
      </c>
      <c r="E8" s="7">
        <f>(C8/10)-$B$115</f>
        <v>1.4999999999999998E-2</v>
      </c>
    </row>
    <row r="9" spans="2:33" x14ac:dyDescent="0.25">
      <c r="B9" s="5">
        <v>0.10920000000000001</v>
      </c>
      <c r="C9" s="9">
        <v>0.28000000000000003</v>
      </c>
      <c r="D9" s="5">
        <f>B9-$C$115</f>
        <v>7.6200000000000004E-2</v>
      </c>
      <c r="E9" s="7">
        <f>(C9/10)-$B$115</f>
        <v>1.4999999999999998E-2</v>
      </c>
    </row>
    <row r="10" spans="2:33" x14ac:dyDescent="0.25">
      <c r="B10" s="5">
        <v>0.13120000000000001</v>
      </c>
      <c r="C10" s="9">
        <v>0.33</v>
      </c>
      <c r="D10" s="5">
        <f>B10-$C$115</f>
        <v>9.820000000000001E-2</v>
      </c>
      <c r="E10" s="7">
        <f>(C10/10)-$B$115</f>
        <v>1.9999999999999997E-2</v>
      </c>
    </row>
    <row r="11" spans="2:33" x14ac:dyDescent="0.25">
      <c r="B11" s="5">
        <v>0.1148</v>
      </c>
      <c r="C11" s="9">
        <v>0.3</v>
      </c>
      <c r="D11" s="5">
        <f>B11-$C$115</f>
        <v>8.1799999999999998E-2</v>
      </c>
      <c r="E11" s="7">
        <f>(C11/10)-$B$115</f>
        <v>1.6999999999999994E-2</v>
      </c>
    </row>
    <row r="12" spans="2:33" x14ac:dyDescent="0.25">
      <c r="B12" s="5">
        <v>0.10920000000000001</v>
      </c>
      <c r="C12" s="9">
        <v>0.27</v>
      </c>
      <c r="D12" s="5">
        <f>B12-$C$115</f>
        <v>7.6200000000000004E-2</v>
      </c>
      <c r="E12" s="7">
        <f>(C12/10)-$B$115</f>
        <v>1.3999999999999997E-2</v>
      </c>
    </row>
    <row r="13" spans="2:33" x14ac:dyDescent="0.25">
      <c r="B13" s="5">
        <v>8.9300000000000004E-2</v>
      </c>
      <c r="C13" s="9">
        <v>0.25</v>
      </c>
      <c r="D13" s="5">
        <f>B13-$C$115</f>
        <v>5.6300000000000003E-2</v>
      </c>
      <c r="E13" s="7">
        <f>(C13/10)-$B$115</f>
        <v>1.1999999999999995E-2</v>
      </c>
    </row>
    <row r="14" spans="2:33" x14ac:dyDescent="0.25">
      <c r="B14" s="5">
        <v>0.128</v>
      </c>
      <c r="C14" s="9">
        <v>0.32</v>
      </c>
      <c r="D14" s="5">
        <f>B14-$C$115</f>
        <v>9.5000000000000001E-2</v>
      </c>
      <c r="E14" s="7">
        <f>(C14/10)-$B$115</f>
        <v>1.8999999999999996E-2</v>
      </c>
    </row>
    <row r="15" spans="2:33" x14ac:dyDescent="0.25">
      <c r="B15" s="8">
        <v>9.6299999999999997E-2</v>
      </c>
      <c r="C15" s="6">
        <v>0.26</v>
      </c>
      <c r="D15" s="5">
        <f>B15-$C$115</f>
        <v>6.3299999999999995E-2</v>
      </c>
      <c r="E15" s="7">
        <f>(C15/10)-$B$115</f>
        <v>1.2999999999999996E-2</v>
      </c>
    </row>
    <row r="16" spans="2:33" x14ac:dyDescent="0.25">
      <c r="B16" s="8">
        <v>0.12759999999999999</v>
      </c>
      <c r="C16" s="6">
        <v>0.32</v>
      </c>
      <c r="D16" s="5">
        <f>B16-$C$115</f>
        <v>9.459999999999999E-2</v>
      </c>
      <c r="E16" s="7">
        <f>(C16/10)-$B$115</f>
        <v>1.8999999999999996E-2</v>
      </c>
    </row>
    <row r="17" spans="2:5" x14ac:dyDescent="0.25">
      <c r="B17" s="8">
        <v>0.1055</v>
      </c>
      <c r="C17" s="6">
        <v>0.23</v>
      </c>
      <c r="D17" s="5">
        <f>B17-$C$115</f>
        <v>7.2499999999999995E-2</v>
      </c>
      <c r="E17" s="7">
        <f>(C17/10)-$B$115</f>
        <v>9.9999999999999933E-3</v>
      </c>
    </row>
    <row r="18" spans="2:5" x14ac:dyDescent="0.25">
      <c r="B18" s="8">
        <v>0.1008</v>
      </c>
      <c r="C18" s="6">
        <v>0.23</v>
      </c>
      <c r="D18" s="5">
        <f>B18-$C$115</f>
        <v>6.7799999999999999E-2</v>
      </c>
      <c r="E18" s="7">
        <f>(C18/10)-$B$115</f>
        <v>9.9999999999999933E-3</v>
      </c>
    </row>
    <row r="19" spans="2:5" x14ac:dyDescent="0.25">
      <c r="B19" s="8">
        <v>9.2499999999999999E-2</v>
      </c>
      <c r="C19" s="6">
        <v>0.22</v>
      </c>
      <c r="D19" s="5">
        <f>B19-$C$115</f>
        <v>5.9499999999999997E-2</v>
      </c>
      <c r="E19" s="7">
        <f>(C19/10)-$B$115</f>
        <v>8.9999999999999924E-3</v>
      </c>
    </row>
    <row r="20" spans="2:5" x14ac:dyDescent="0.25">
      <c r="B20" s="8">
        <v>0.12909999999999999</v>
      </c>
      <c r="C20" s="6">
        <v>0.28999999999999998</v>
      </c>
      <c r="D20" s="5">
        <f>B20-$C$115</f>
        <v>9.6099999999999991E-2</v>
      </c>
      <c r="E20" s="7">
        <f>(C20/10)-$B$115</f>
        <v>1.5999999999999993E-2</v>
      </c>
    </row>
    <row r="21" spans="2:5" x14ac:dyDescent="0.25">
      <c r="B21" s="8">
        <v>0.13750000000000001</v>
      </c>
      <c r="C21" s="6">
        <v>0.28999999999999998</v>
      </c>
      <c r="D21" s="5">
        <f>B21-$C$115</f>
        <v>0.10450000000000001</v>
      </c>
      <c r="E21" s="7">
        <f>(C21/10)-$B$115</f>
        <v>1.5999999999999993E-2</v>
      </c>
    </row>
    <row r="22" spans="2:5" x14ac:dyDescent="0.25">
      <c r="B22" s="8">
        <v>0.112</v>
      </c>
      <c r="C22" s="6">
        <v>0.25</v>
      </c>
      <c r="D22" s="5">
        <f>B22-$C$115</f>
        <v>7.9000000000000001E-2</v>
      </c>
      <c r="E22" s="7">
        <f>(C22/10)-$B$115</f>
        <v>1.1999999999999995E-2</v>
      </c>
    </row>
    <row r="23" spans="2:5" x14ac:dyDescent="0.25">
      <c r="B23" s="8">
        <v>0.1002</v>
      </c>
      <c r="C23" s="6">
        <v>0.23</v>
      </c>
      <c r="D23" s="5">
        <f>B23-$C$115</f>
        <v>6.7199999999999996E-2</v>
      </c>
      <c r="E23" s="7">
        <f>(C23/10)-$B$115</f>
        <v>9.9999999999999933E-3</v>
      </c>
    </row>
    <row r="24" spans="2:5" x14ac:dyDescent="0.25">
      <c r="B24" s="8">
        <v>0.11020000000000001</v>
      </c>
      <c r="C24" s="6">
        <v>0.25</v>
      </c>
      <c r="D24" s="5">
        <f>B24-$C$115</f>
        <v>7.7200000000000005E-2</v>
      </c>
      <c r="E24" s="7">
        <f>(C24/10)-$B$115</f>
        <v>1.1999999999999995E-2</v>
      </c>
    </row>
    <row r="25" spans="2:5" x14ac:dyDescent="0.25">
      <c r="B25" s="8">
        <v>0.1047</v>
      </c>
      <c r="C25" s="6">
        <v>0.24</v>
      </c>
      <c r="D25" s="5">
        <f>B25-$C$115</f>
        <v>7.17E-2</v>
      </c>
      <c r="E25" s="7">
        <f>(C25/10)-$B$115</f>
        <v>1.0999999999999994E-2</v>
      </c>
    </row>
    <row r="26" spans="2:5" x14ac:dyDescent="0.25">
      <c r="B26" s="8">
        <v>0.121</v>
      </c>
      <c r="C26" s="6">
        <v>0.27</v>
      </c>
      <c r="D26" s="5">
        <f>B26-$C$115</f>
        <v>8.7999999999999995E-2</v>
      </c>
      <c r="E26" s="7">
        <f>(C26/10)-$B$115</f>
        <v>1.3999999999999997E-2</v>
      </c>
    </row>
    <row r="27" spans="2:5" x14ac:dyDescent="0.25">
      <c r="B27" s="8">
        <v>0.1008</v>
      </c>
      <c r="C27" s="6">
        <v>0.24</v>
      </c>
      <c r="D27" s="5">
        <f>B27-$C$115</f>
        <v>6.7799999999999999E-2</v>
      </c>
      <c r="E27" s="7">
        <f>(C27/10)-$B$115</f>
        <v>1.0999999999999994E-2</v>
      </c>
    </row>
    <row r="28" spans="2:5" x14ac:dyDescent="0.25">
      <c r="B28" s="8">
        <v>0.11169999999999999</v>
      </c>
      <c r="C28" s="6">
        <v>0.27</v>
      </c>
      <c r="D28" s="5">
        <f>B28-$C$115</f>
        <v>7.8699999999999992E-2</v>
      </c>
      <c r="E28" s="7">
        <f>(C28/10)-$B$115</f>
        <v>1.3999999999999997E-2</v>
      </c>
    </row>
    <row r="29" spans="2:5" x14ac:dyDescent="0.25">
      <c r="B29" s="5">
        <v>9.8000000000000004E-2</v>
      </c>
      <c r="C29" s="9">
        <v>0.27</v>
      </c>
      <c r="D29" s="5">
        <f>B29-$C$115</f>
        <v>6.5000000000000002E-2</v>
      </c>
      <c r="E29" s="7">
        <f>(C29/10)-$B$115</f>
        <v>1.3999999999999997E-2</v>
      </c>
    </row>
    <row r="30" spans="2:5" x14ac:dyDescent="0.25">
      <c r="B30" s="5">
        <v>0.1158</v>
      </c>
      <c r="C30" s="9">
        <v>0.3</v>
      </c>
      <c r="D30" s="5">
        <f>B30-$C$115</f>
        <v>8.2799999999999999E-2</v>
      </c>
      <c r="E30" s="7">
        <f>(C30/10)-$B$115</f>
        <v>1.6999999999999994E-2</v>
      </c>
    </row>
    <row r="31" spans="2:5" x14ac:dyDescent="0.25">
      <c r="B31" s="5">
        <v>0.1135</v>
      </c>
      <c r="C31" s="9">
        <v>0.31</v>
      </c>
      <c r="D31" s="5">
        <f>B31-$C$115</f>
        <v>8.0500000000000002E-2</v>
      </c>
      <c r="E31" s="7">
        <f>(C31/10)-$B$115</f>
        <v>1.7999999999999995E-2</v>
      </c>
    </row>
    <row r="32" spans="2:5" x14ac:dyDescent="0.25">
      <c r="B32" s="5">
        <v>9.6100000000000005E-2</v>
      </c>
      <c r="C32" s="9">
        <v>0.26</v>
      </c>
      <c r="D32" s="5">
        <f>B32-$C$115</f>
        <v>6.3100000000000003E-2</v>
      </c>
      <c r="E32" s="7">
        <f>(C32/10)-$B$115</f>
        <v>1.2999999999999996E-2</v>
      </c>
    </row>
    <row r="33" spans="2:5" x14ac:dyDescent="0.25">
      <c r="B33" s="5">
        <v>0.1055</v>
      </c>
      <c r="C33" s="9">
        <v>0.28999999999999998</v>
      </c>
      <c r="D33" s="5">
        <f>B33-$C$115</f>
        <v>7.2499999999999995E-2</v>
      </c>
      <c r="E33" s="7">
        <f>(C33/10)-$B$115</f>
        <v>1.5999999999999993E-2</v>
      </c>
    </row>
    <row r="34" spans="2:5" x14ac:dyDescent="0.25">
      <c r="B34" s="5">
        <v>0.1115</v>
      </c>
      <c r="C34" s="9">
        <v>0.3</v>
      </c>
      <c r="D34" s="5">
        <f>B34-$C$115</f>
        <v>7.85E-2</v>
      </c>
      <c r="E34" s="7">
        <f>(C34/10)-$B$115</f>
        <v>1.6999999999999994E-2</v>
      </c>
    </row>
    <row r="35" spans="2:5" x14ac:dyDescent="0.25">
      <c r="B35" s="5">
        <v>0.1094</v>
      </c>
      <c r="C35" s="9">
        <v>0.3</v>
      </c>
      <c r="D35" s="5">
        <f>B35-$C$115</f>
        <v>7.6399999999999996E-2</v>
      </c>
      <c r="E35" s="7">
        <f>(C35/10)-$B$115</f>
        <v>1.6999999999999994E-2</v>
      </c>
    </row>
    <row r="36" spans="2:5" x14ac:dyDescent="0.25">
      <c r="B36" s="5">
        <v>0.1022</v>
      </c>
      <c r="C36" s="9">
        <v>0.28000000000000003</v>
      </c>
      <c r="D36" s="5">
        <f>B36-$C$115</f>
        <v>6.9199999999999998E-2</v>
      </c>
      <c r="E36" s="7">
        <f>(C36/10)-$B$115</f>
        <v>1.4999999999999998E-2</v>
      </c>
    </row>
    <row r="37" spans="2:5" x14ac:dyDescent="0.25">
      <c r="B37" s="5">
        <v>0.1368</v>
      </c>
      <c r="C37" s="9">
        <v>0.35</v>
      </c>
      <c r="D37" s="5">
        <f>B37-$C$115</f>
        <v>0.1038</v>
      </c>
      <c r="E37" s="7">
        <f>(C37/10)-$B$115</f>
        <v>2.1999999999999992E-2</v>
      </c>
    </row>
    <row r="38" spans="2:5" x14ac:dyDescent="0.25">
      <c r="B38" s="5">
        <v>0.1</v>
      </c>
      <c r="C38" s="9">
        <v>0.27</v>
      </c>
      <c r="D38" s="5">
        <f>B38-$C$115</f>
        <v>6.7000000000000004E-2</v>
      </c>
      <c r="E38" s="7">
        <f>(C38/10)-$B$115</f>
        <v>1.3999999999999997E-2</v>
      </c>
    </row>
    <row r="39" spans="2:5" x14ac:dyDescent="0.25">
      <c r="B39" s="5">
        <v>0.1232</v>
      </c>
      <c r="C39" s="9">
        <v>0.33</v>
      </c>
      <c r="D39" s="5">
        <f>B39-$C$115</f>
        <v>9.0200000000000002E-2</v>
      </c>
      <c r="E39" s="7">
        <f>(C39/10)-$B$115</f>
        <v>1.9999999999999997E-2</v>
      </c>
    </row>
    <row r="40" spans="2:5" x14ac:dyDescent="0.25">
      <c r="B40" s="5">
        <v>0.12139999999999999</v>
      </c>
      <c r="C40" s="9">
        <v>0.33</v>
      </c>
      <c r="D40" s="5">
        <f>B40-$C$115</f>
        <v>8.8399999999999992E-2</v>
      </c>
      <c r="E40" s="7">
        <f>(C40/10)-$B$115</f>
        <v>1.9999999999999997E-2</v>
      </c>
    </row>
    <row r="41" spans="2:5" x14ac:dyDescent="0.25">
      <c r="B41" s="5">
        <v>0.1022</v>
      </c>
      <c r="C41" s="9">
        <v>0.26</v>
      </c>
      <c r="D41" s="5">
        <f>B41-$C$115</f>
        <v>6.9199999999999998E-2</v>
      </c>
      <c r="E41" s="7">
        <f>(C41/10)-$B$115</f>
        <v>1.2999999999999996E-2</v>
      </c>
    </row>
    <row r="42" spans="2:5" x14ac:dyDescent="0.25">
      <c r="B42" s="5">
        <v>8.8400000000000006E-2</v>
      </c>
      <c r="C42" s="9">
        <v>0.23</v>
      </c>
      <c r="D42" s="5">
        <f>B42-$C$115</f>
        <v>5.5400000000000005E-2</v>
      </c>
      <c r="E42" s="7">
        <f>(C42/10)-$B$115</f>
        <v>9.9999999999999933E-3</v>
      </c>
    </row>
    <row r="43" spans="2:5" x14ac:dyDescent="0.25">
      <c r="B43" s="5">
        <v>0.11890000000000001</v>
      </c>
      <c r="C43" s="9">
        <v>0.27</v>
      </c>
      <c r="D43" s="5">
        <f>B43-$C$115</f>
        <v>8.5900000000000004E-2</v>
      </c>
      <c r="E43" s="7">
        <f>(C43/10)-$B$115</f>
        <v>1.3999999999999997E-2</v>
      </c>
    </row>
    <row r="44" spans="2:5" x14ac:dyDescent="0.25">
      <c r="B44" s="5">
        <v>0.1158</v>
      </c>
      <c r="C44" s="9">
        <v>0.26</v>
      </c>
      <c r="D44" s="5">
        <f>B44-$C$115</f>
        <v>8.2799999999999999E-2</v>
      </c>
      <c r="E44" s="7">
        <f>(C44/10)-$B$115</f>
        <v>1.2999999999999996E-2</v>
      </c>
    </row>
    <row r="45" spans="2:5" x14ac:dyDescent="0.25">
      <c r="B45" s="5">
        <v>0.1187</v>
      </c>
      <c r="C45" s="9">
        <v>0.27</v>
      </c>
      <c r="D45" s="5">
        <f>B45-$C$115</f>
        <v>8.5699999999999998E-2</v>
      </c>
      <c r="E45" s="7">
        <f>(C45/10)-$B$115</f>
        <v>1.3999999999999997E-2</v>
      </c>
    </row>
    <row r="46" spans="2:5" x14ac:dyDescent="0.25">
      <c r="B46" s="5">
        <v>0.112</v>
      </c>
      <c r="C46" s="9">
        <v>0.24</v>
      </c>
      <c r="D46" s="5">
        <f>B46-$C$115</f>
        <v>7.9000000000000001E-2</v>
      </c>
      <c r="E46" s="7">
        <f>(C46/10)-$B$115</f>
        <v>1.0999999999999994E-2</v>
      </c>
    </row>
    <row r="47" spans="2:5" x14ac:dyDescent="0.25">
      <c r="B47" s="5">
        <v>0.1203</v>
      </c>
      <c r="C47" s="9">
        <v>0.27</v>
      </c>
      <c r="D47" s="5">
        <f>B47-$C$115</f>
        <v>8.7300000000000003E-2</v>
      </c>
      <c r="E47" s="7">
        <f>(C47/10)-$B$115</f>
        <v>1.3999999999999997E-2</v>
      </c>
    </row>
    <row r="48" spans="2:5" x14ac:dyDescent="0.25">
      <c r="B48" s="5">
        <v>0.11119999999999999</v>
      </c>
      <c r="C48" s="9">
        <v>0.25</v>
      </c>
      <c r="D48" s="5">
        <f>B48-$C$115</f>
        <v>7.8199999999999992E-2</v>
      </c>
      <c r="E48" s="7">
        <f>(C48/10)-$B$115</f>
        <v>1.1999999999999995E-2</v>
      </c>
    </row>
    <row r="49" spans="2:5" x14ac:dyDescent="0.25">
      <c r="B49" s="5">
        <v>0.10580000000000001</v>
      </c>
      <c r="C49" s="9">
        <v>0.22</v>
      </c>
      <c r="D49" s="5">
        <f>B49-$C$115</f>
        <v>7.2800000000000004E-2</v>
      </c>
      <c r="E49" s="7">
        <f>(C49/10)-$B$115</f>
        <v>8.9999999999999924E-3</v>
      </c>
    </row>
    <row r="50" spans="2:5" x14ac:dyDescent="0.25">
      <c r="B50" s="5">
        <v>0.1187</v>
      </c>
      <c r="C50" s="9">
        <v>0.26</v>
      </c>
      <c r="D50" s="5">
        <f>B50-$C$115</f>
        <v>8.5699999999999998E-2</v>
      </c>
      <c r="E50" s="7">
        <f>(C50/10)-$B$115</f>
        <v>1.2999999999999996E-2</v>
      </c>
    </row>
    <row r="51" spans="2:5" x14ac:dyDescent="0.25">
      <c r="B51" s="5">
        <v>0.1318</v>
      </c>
      <c r="C51" s="9">
        <v>0.31</v>
      </c>
      <c r="D51" s="5">
        <f>B51-$C$115</f>
        <v>9.8799999999999999E-2</v>
      </c>
      <c r="E51" s="7">
        <f>(C51/10)-$B$115</f>
        <v>1.7999999999999995E-2</v>
      </c>
    </row>
    <row r="52" spans="2:5" x14ac:dyDescent="0.25">
      <c r="B52" s="5">
        <v>0.1007</v>
      </c>
      <c r="C52" s="9">
        <v>0.21</v>
      </c>
      <c r="D52" s="5">
        <f>B52-$C$115</f>
        <v>6.7699999999999996E-2</v>
      </c>
      <c r="E52" s="7">
        <f>(C52/10)-$B$115</f>
        <v>7.9999999999999915E-3</v>
      </c>
    </row>
    <row r="53" spans="2:5" x14ac:dyDescent="0.25">
      <c r="B53" s="5">
        <v>0.1082</v>
      </c>
      <c r="C53" s="9">
        <v>0.23</v>
      </c>
      <c r="D53" s="5">
        <f>B53-$C$115</f>
        <v>7.5200000000000003E-2</v>
      </c>
      <c r="E53" s="7">
        <f>(C53/10)-$B$115</f>
        <v>9.9999999999999933E-3</v>
      </c>
    </row>
    <row r="54" spans="2:5" x14ac:dyDescent="0.25">
      <c r="B54" s="5">
        <v>0.10249999999999999</v>
      </c>
      <c r="C54" s="6">
        <v>0.28000000000000003</v>
      </c>
      <c r="D54" s="5">
        <f>B54-$C$115</f>
        <v>6.9499999999999992E-2</v>
      </c>
      <c r="E54" s="7">
        <f>(C54/10)-$B$115</f>
        <v>1.4999999999999998E-2</v>
      </c>
    </row>
    <row r="55" spans="2:5" x14ac:dyDescent="0.25">
      <c r="B55" s="8">
        <v>0.10929999999999999</v>
      </c>
      <c r="C55" s="9">
        <v>0.28999999999999998</v>
      </c>
      <c r="D55" s="5">
        <f>B55-$C$115</f>
        <v>7.6299999999999993E-2</v>
      </c>
      <c r="E55" s="7">
        <f>(C55/10)-$B$115</f>
        <v>1.5999999999999993E-2</v>
      </c>
    </row>
    <row r="56" spans="2:5" x14ac:dyDescent="0.25">
      <c r="B56" s="5">
        <v>0.1076</v>
      </c>
      <c r="C56" s="9">
        <v>0.28999999999999998</v>
      </c>
      <c r="D56" s="5">
        <f>B56-$C$115</f>
        <v>7.46E-2</v>
      </c>
      <c r="E56" s="7">
        <f>(C56/10)-$B$115</f>
        <v>1.5999999999999993E-2</v>
      </c>
    </row>
    <row r="57" spans="2:5" x14ac:dyDescent="0.25">
      <c r="B57" s="5">
        <v>0.10589999999999999</v>
      </c>
      <c r="C57" s="9">
        <v>0.28000000000000003</v>
      </c>
      <c r="D57" s="5">
        <f>B57-$C$115</f>
        <v>7.2899999999999993E-2</v>
      </c>
      <c r="E57" s="7">
        <f>(C57/10)-$B$115</f>
        <v>1.4999999999999998E-2</v>
      </c>
    </row>
    <row r="58" spans="2:5" x14ac:dyDescent="0.25">
      <c r="B58" s="5">
        <v>0.1174</v>
      </c>
      <c r="C58" s="9">
        <v>0.3</v>
      </c>
      <c r="D58" s="5">
        <f>B58-$C$115</f>
        <v>8.4400000000000003E-2</v>
      </c>
      <c r="E58" s="7">
        <f>(C58/10)-$B$115</f>
        <v>1.6999999999999994E-2</v>
      </c>
    </row>
    <row r="59" spans="2:5" x14ac:dyDescent="0.25">
      <c r="B59" s="5">
        <v>9.5299999999999996E-2</v>
      </c>
      <c r="C59" s="9">
        <v>0.22</v>
      </c>
      <c r="D59" s="5">
        <f>B59-$C$115</f>
        <v>6.2299999999999994E-2</v>
      </c>
      <c r="E59" s="7">
        <f>(C59/10)-$B$115</f>
        <v>8.9999999999999924E-3</v>
      </c>
    </row>
    <row r="60" spans="2:5" x14ac:dyDescent="0.25">
      <c r="B60" s="5">
        <v>0.1089</v>
      </c>
      <c r="C60" s="9">
        <v>0.28000000000000003</v>
      </c>
      <c r="D60" s="5">
        <f>B60-$C$115</f>
        <v>7.5899999999999995E-2</v>
      </c>
      <c r="E60" s="7">
        <f>(C60/10)-$B$115</f>
        <v>1.4999999999999998E-2</v>
      </c>
    </row>
    <row r="61" spans="2:5" x14ac:dyDescent="0.25">
      <c r="B61" s="5">
        <v>0.10150000000000001</v>
      </c>
      <c r="C61" s="9">
        <v>0.28000000000000003</v>
      </c>
      <c r="D61" s="5">
        <f>B61-$C$115</f>
        <v>6.8500000000000005E-2</v>
      </c>
      <c r="E61" s="7">
        <f>(C61/10)-$B$115</f>
        <v>1.4999999999999998E-2</v>
      </c>
    </row>
    <row r="62" spans="2:5" x14ac:dyDescent="0.25">
      <c r="B62" s="5">
        <v>0.10979999999999999</v>
      </c>
      <c r="C62" s="9">
        <v>0.27</v>
      </c>
      <c r="D62" s="5">
        <f>B62-$C$115</f>
        <v>7.6799999999999993E-2</v>
      </c>
      <c r="E62" s="7">
        <f>(C62/10)-$B$115</f>
        <v>1.3999999999999997E-2</v>
      </c>
    </row>
    <row r="63" spans="2:5" x14ac:dyDescent="0.25">
      <c r="B63" s="5">
        <v>0.10539999999999999</v>
      </c>
      <c r="C63" s="9">
        <v>0.26</v>
      </c>
      <c r="D63" s="5">
        <f>B63-$C$115</f>
        <v>7.2399999999999992E-2</v>
      </c>
      <c r="E63" s="7">
        <f>(C63/10)-$B$115</f>
        <v>1.2999999999999996E-2</v>
      </c>
    </row>
    <row r="64" spans="2:5" x14ac:dyDescent="0.25">
      <c r="B64" s="5">
        <v>0.1118</v>
      </c>
      <c r="C64" s="9">
        <v>0.28000000000000003</v>
      </c>
      <c r="D64" s="5">
        <f>B64-$C$115</f>
        <v>7.8799999999999995E-2</v>
      </c>
      <c r="E64" s="7">
        <f>(C64/10)-$B$115</f>
        <v>1.4999999999999998E-2</v>
      </c>
    </row>
    <row r="65" spans="2:5" x14ac:dyDescent="0.25">
      <c r="B65" s="8">
        <v>0.12559999999999999</v>
      </c>
      <c r="C65" s="6">
        <v>0.32</v>
      </c>
      <c r="D65" s="5">
        <f>B65-$C$115</f>
        <v>9.2599999999999988E-2</v>
      </c>
      <c r="E65" s="7">
        <f>(C65/10)-$B$115</f>
        <v>1.8999999999999996E-2</v>
      </c>
    </row>
    <row r="66" spans="2:5" x14ac:dyDescent="0.25">
      <c r="B66" s="8">
        <v>0.1203</v>
      </c>
      <c r="C66" s="6">
        <v>0.31</v>
      </c>
      <c r="D66" s="5">
        <f>B66-$C$115</f>
        <v>8.7300000000000003E-2</v>
      </c>
      <c r="E66" s="7">
        <f>(C66/10)-$B$115</f>
        <v>1.7999999999999995E-2</v>
      </c>
    </row>
    <row r="67" spans="2:5" x14ac:dyDescent="0.25">
      <c r="B67" s="8">
        <v>0.1051</v>
      </c>
      <c r="C67" s="6">
        <v>0.24</v>
      </c>
      <c r="D67" s="5">
        <f>B67-$C$115</f>
        <v>7.2099999999999997E-2</v>
      </c>
      <c r="E67" s="7">
        <f>(C67/10)-$B$115</f>
        <v>1.0999999999999994E-2</v>
      </c>
    </row>
    <row r="68" spans="2:5" x14ac:dyDescent="0.25">
      <c r="B68" s="8">
        <v>0.10390000000000001</v>
      </c>
      <c r="C68" s="6">
        <v>0.28000000000000003</v>
      </c>
      <c r="D68" s="5">
        <f>B68-$C$115</f>
        <v>7.0900000000000005E-2</v>
      </c>
      <c r="E68" s="7">
        <f>(C68/10)-$B$115</f>
        <v>1.4999999999999998E-2</v>
      </c>
    </row>
    <row r="69" spans="2:5" x14ac:dyDescent="0.25">
      <c r="B69" s="8">
        <v>0.1061</v>
      </c>
      <c r="C69" s="6">
        <v>0.28000000000000003</v>
      </c>
      <c r="D69" s="5">
        <f>B69-$C$115</f>
        <v>7.3099999999999998E-2</v>
      </c>
      <c r="E69" s="7">
        <f>(C69/10)-$B$115</f>
        <v>1.4999999999999998E-2</v>
      </c>
    </row>
    <row r="70" spans="2:5" x14ac:dyDescent="0.25">
      <c r="B70" s="8">
        <v>0.1202</v>
      </c>
      <c r="C70" s="6">
        <v>0.31</v>
      </c>
      <c r="D70" s="5">
        <f>B70-$C$115</f>
        <v>8.72E-2</v>
      </c>
      <c r="E70" s="7">
        <f>(C70/10)-$B$115</f>
        <v>1.7999999999999995E-2</v>
      </c>
    </row>
    <row r="71" spans="2:5" x14ac:dyDescent="0.25">
      <c r="B71" s="8">
        <v>0.1225</v>
      </c>
      <c r="C71" s="6">
        <v>0.32</v>
      </c>
      <c r="D71" s="5">
        <f>B71-$C$115</f>
        <v>8.9499999999999996E-2</v>
      </c>
      <c r="E71" s="7">
        <f>(C71/10)-$B$115</f>
        <v>1.8999999999999996E-2</v>
      </c>
    </row>
    <row r="72" spans="2:5" x14ac:dyDescent="0.25">
      <c r="B72" s="8">
        <v>0.1024</v>
      </c>
      <c r="C72" s="6">
        <v>0.28000000000000003</v>
      </c>
      <c r="D72" s="5">
        <f>B72-$C$115</f>
        <v>6.9400000000000003E-2</v>
      </c>
      <c r="E72" s="7">
        <f>(C72/10)-$B$115</f>
        <v>1.4999999999999998E-2</v>
      </c>
    </row>
    <row r="73" spans="2:5" x14ac:dyDescent="0.25">
      <c r="B73" s="8">
        <v>9.6600000000000005E-2</v>
      </c>
      <c r="C73" s="6">
        <v>0.27</v>
      </c>
      <c r="D73" s="5">
        <f>B73-$C$115</f>
        <v>6.3600000000000004E-2</v>
      </c>
      <c r="E73" s="7">
        <f>(C73/10)-$B$115</f>
        <v>1.3999999999999997E-2</v>
      </c>
    </row>
    <row r="74" spans="2:5" x14ac:dyDescent="0.25">
      <c r="B74" s="8">
        <v>0.1104</v>
      </c>
      <c r="C74" s="6">
        <v>0.23</v>
      </c>
      <c r="D74" s="5">
        <f>B74-$C$115</f>
        <v>7.7399999999999997E-2</v>
      </c>
      <c r="E74" s="7">
        <f>(C74/10)-$B$115</f>
        <v>9.9999999999999933E-3</v>
      </c>
    </row>
    <row r="75" spans="2:5" x14ac:dyDescent="0.25">
      <c r="B75" s="8">
        <v>9.8500000000000004E-2</v>
      </c>
      <c r="C75" s="6">
        <v>0.27</v>
      </c>
      <c r="D75" s="5">
        <f>B75-$C$115</f>
        <v>6.5500000000000003E-2</v>
      </c>
      <c r="E75" s="7">
        <f>(C75/10)-$B$115</f>
        <v>1.3999999999999997E-2</v>
      </c>
    </row>
    <row r="76" spans="2:5" x14ac:dyDescent="0.25">
      <c r="B76" s="8">
        <v>9.2999999999999999E-2</v>
      </c>
      <c r="C76" s="6">
        <v>0.27</v>
      </c>
      <c r="D76" s="5">
        <f>B76-$C$115</f>
        <v>0.06</v>
      </c>
      <c r="E76" s="7">
        <f>(C76/10)-$B$115</f>
        <v>1.3999999999999997E-2</v>
      </c>
    </row>
    <row r="77" spans="2:5" x14ac:dyDescent="0.25">
      <c r="B77" s="8">
        <v>0.1033</v>
      </c>
      <c r="C77" s="6">
        <v>0.22</v>
      </c>
      <c r="D77" s="5">
        <f>B77-$C$115</f>
        <v>7.0300000000000001E-2</v>
      </c>
      <c r="E77" s="7">
        <f>(C77/10)-$B$115</f>
        <v>8.9999999999999924E-3</v>
      </c>
    </row>
    <row r="78" spans="2:5" x14ac:dyDescent="0.25">
      <c r="B78" s="8">
        <v>0.122</v>
      </c>
      <c r="C78" s="6">
        <v>0.31</v>
      </c>
      <c r="D78" s="5">
        <f>B78-$C$115</f>
        <v>8.8999999999999996E-2</v>
      </c>
      <c r="E78" s="7">
        <f>(C78/10)-$B$115</f>
        <v>1.7999999999999995E-2</v>
      </c>
    </row>
    <row r="79" spans="2:5" x14ac:dyDescent="0.25">
      <c r="B79" s="5">
        <v>0.1134</v>
      </c>
      <c r="C79" s="9">
        <v>0.3</v>
      </c>
      <c r="D79" s="5">
        <f>B79-$C$115</f>
        <v>8.0399999999999999E-2</v>
      </c>
      <c r="E79" s="7">
        <f>(C79/10)-$B$115</f>
        <v>1.6999999999999994E-2</v>
      </c>
    </row>
    <row r="80" spans="2:5" x14ac:dyDescent="0.25">
      <c r="B80" s="5">
        <v>0.1258</v>
      </c>
      <c r="C80" s="9">
        <v>0.33</v>
      </c>
      <c r="D80" s="5">
        <f>B80-$C$115</f>
        <v>9.2799999999999994E-2</v>
      </c>
      <c r="E80" s="7">
        <f>(C80/10)-$B$115</f>
        <v>1.9999999999999997E-2</v>
      </c>
    </row>
    <row r="81" spans="2:5" x14ac:dyDescent="0.25">
      <c r="B81" s="5">
        <v>0.105</v>
      </c>
      <c r="C81" s="9">
        <v>0.28000000000000003</v>
      </c>
      <c r="D81" s="5">
        <f>B81-$C$115</f>
        <v>7.1999999999999995E-2</v>
      </c>
      <c r="E81" s="7">
        <f>(C81/10)-$B$115</f>
        <v>1.4999999999999998E-2</v>
      </c>
    </row>
    <row r="82" spans="2:5" x14ac:dyDescent="0.25">
      <c r="B82" s="5">
        <v>9.69E-2</v>
      </c>
      <c r="C82" s="9">
        <v>0.28000000000000003</v>
      </c>
      <c r="D82" s="5">
        <f>B82-$C$115</f>
        <v>6.3899999999999998E-2</v>
      </c>
      <c r="E82" s="7">
        <f>(C82/10)-$B$115</f>
        <v>1.4999999999999998E-2</v>
      </c>
    </row>
    <row r="83" spans="2:5" x14ac:dyDescent="0.25">
      <c r="B83" s="5">
        <v>0.1017</v>
      </c>
      <c r="C83" s="9">
        <v>0.28000000000000003</v>
      </c>
      <c r="D83" s="5">
        <f>B83-$C$115</f>
        <v>6.8699999999999997E-2</v>
      </c>
      <c r="E83" s="7">
        <f>(C83/10)-$B$115</f>
        <v>1.4999999999999998E-2</v>
      </c>
    </row>
    <row r="84" spans="2:5" x14ac:dyDescent="0.25">
      <c r="B84" s="5">
        <v>0.1018</v>
      </c>
      <c r="C84" s="9">
        <v>0.28000000000000003</v>
      </c>
      <c r="D84" s="5">
        <f>B84-$C$115</f>
        <v>6.88E-2</v>
      </c>
      <c r="E84" s="7">
        <f>(C84/10)-$B$115</f>
        <v>1.4999999999999998E-2</v>
      </c>
    </row>
    <row r="85" spans="2:5" x14ac:dyDescent="0.25">
      <c r="B85" s="5">
        <v>0.1376</v>
      </c>
      <c r="C85" s="9">
        <v>0.37</v>
      </c>
      <c r="D85" s="5">
        <f>B85-$C$115</f>
        <v>0.1046</v>
      </c>
      <c r="E85" s="7">
        <f>(C85/10)-$B$115</f>
        <v>2.3999999999999994E-2</v>
      </c>
    </row>
    <row r="86" spans="2:5" x14ac:dyDescent="0.25">
      <c r="B86" s="5">
        <v>0.10249999999999999</v>
      </c>
      <c r="C86" s="9">
        <v>0.27</v>
      </c>
      <c r="D86" s="5">
        <f>B86-$C$115</f>
        <v>6.9499999999999992E-2</v>
      </c>
      <c r="E86" s="7">
        <f>(C86/10)-$B$115</f>
        <v>1.3999999999999997E-2</v>
      </c>
    </row>
    <row r="87" spans="2:5" x14ac:dyDescent="0.25">
      <c r="B87" s="5">
        <v>0.1072</v>
      </c>
      <c r="C87" s="9">
        <v>0.3</v>
      </c>
      <c r="D87" s="5">
        <f>B87-$C$115</f>
        <v>7.4200000000000002E-2</v>
      </c>
      <c r="E87" s="7">
        <f>(C87/10)-$B$115</f>
        <v>1.6999999999999994E-2</v>
      </c>
    </row>
    <row r="88" spans="2:5" x14ac:dyDescent="0.25">
      <c r="B88" s="5">
        <v>9.4899999999999998E-2</v>
      </c>
      <c r="C88" s="9">
        <v>0.26</v>
      </c>
      <c r="D88" s="5">
        <f>B88-$C$115</f>
        <v>6.1899999999999997E-2</v>
      </c>
      <c r="E88" s="7">
        <f>(C88/10)-$B$115</f>
        <v>1.2999999999999996E-2</v>
      </c>
    </row>
    <row r="89" spans="2:5" x14ac:dyDescent="0.25">
      <c r="B89" s="5">
        <v>0.10580000000000001</v>
      </c>
      <c r="C89" s="9">
        <v>0.27</v>
      </c>
      <c r="D89" s="5">
        <f>B89-$C$115</f>
        <v>7.2800000000000004E-2</v>
      </c>
      <c r="E89" s="7">
        <f>(C89/10)-$B$115</f>
        <v>1.3999999999999997E-2</v>
      </c>
    </row>
    <row r="90" spans="2:5" x14ac:dyDescent="0.25">
      <c r="B90" s="5">
        <v>0.1013</v>
      </c>
      <c r="C90" s="9">
        <v>0.24</v>
      </c>
      <c r="D90" s="5">
        <f>B90-$C$115</f>
        <v>6.83E-2</v>
      </c>
      <c r="E90" s="7">
        <f>(C90/10)-$B$115</f>
        <v>1.0999999999999994E-2</v>
      </c>
    </row>
    <row r="91" spans="2:5" x14ac:dyDescent="0.25">
      <c r="B91" s="5">
        <v>0.1168</v>
      </c>
      <c r="C91" s="9">
        <v>0.3</v>
      </c>
      <c r="D91" s="5">
        <f>B91-$C$115</f>
        <v>8.3799999999999999E-2</v>
      </c>
      <c r="E91" s="7">
        <f>(C91/10)-$B$115</f>
        <v>1.6999999999999994E-2</v>
      </c>
    </row>
    <row r="92" spans="2:5" x14ac:dyDescent="0.25">
      <c r="B92" s="5">
        <v>0.1027</v>
      </c>
      <c r="C92" s="9">
        <v>0.26</v>
      </c>
      <c r="D92" s="5">
        <f>B92-$C$115</f>
        <v>6.9699999999999998E-2</v>
      </c>
      <c r="E92" s="7">
        <f>(C92/10)-$B$115</f>
        <v>1.2999999999999996E-2</v>
      </c>
    </row>
    <row r="93" spans="2:5" x14ac:dyDescent="0.25">
      <c r="B93" s="5">
        <v>9.98E-2</v>
      </c>
      <c r="C93" s="9">
        <v>0.26</v>
      </c>
      <c r="D93" s="5">
        <f>B93-$C$115</f>
        <v>6.6799999999999998E-2</v>
      </c>
      <c r="E93" s="7">
        <f>(C93/10)-$B$115</f>
        <v>1.2999999999999996E-2</v>
      </c>
    </row>
    <row r="94" spans="2:5" x14ac:dyDescent="0.25">
      <c r="B94" s="5">
        <v>0.1105</v>
      </c>
      <c r="C94" s="9">
        <v>0.28000000000000003</v>
      </c>
      <c r="D94" s="5">
        <f>B94-$C$115</f>
        <v>7.7499999999999999E-2</v>
      </c>
      <c r="E94" s="7">
        <f>(C94/10)-$B$115</f>
        <v>1.4999999999999998E-2</v>
      </c>
    </row>
    <row r="95" spans="2:5" x14ac:dyDescent="0.25">
      <c r="B95" s="5">
        <v>0.12239999999999999</v>
      </c>
      <c r="C95" s="9">
        <v>0.3</v>
      </c>
      <c r="D95" s="5">
        <f>B95-$C$115</f>
        <v>8.9399999999999993E-2</v>
      </c>
      <c r="E95" s="7">
        <f>(C95/10)-$B$115</f>
        <v>1.6999999999999994E-2</v>
      </c>
    </row>
    <row r="96" spans="2:5" x14ac:dyDescent="0.25">
      <c r="B96" s="5">
        <v>0.10100000000000001</v>
      </c>
      <c r="C96" s="9">
        <v>0.24</v>
      </c>
      <c r="D96" s="5">
        <f>B96-$C$115</f>
        <v>6.8000000000000005E-2</v>
      </c>
      <c r="E96" s="7">
        <f>(C96/10)-$B$115</f>
        <v>1.0999999999999994E-2</v>
      </c>
    </row>
    <row r="97" spans="1:8" x14ac:dyDescent="0.25">
      <c r="B97" s="5">
        <v>9.7299999999999998E-2</v>
      </c>
      <c r="C97" s="9">
        <v>0.23</v>
      </c>
      <c r="D97" s="5">
        <f>B97-$C$115</f>
        <v>6.4299999999999996E-2</v>
      </c>
      <c r="E97" s="7">
        <f>(C97/10)-$B$115</f>
        <v>9.9999999999999933E-3</v>
      </c>
    </row>
    <row r="98" spans="1:8" x14ac:dyDescent="0.25">
      <c r="B98" s="5">
        <v>9.0700000000000003E-2</v>
      </c>
      <c r="C98" s="9">
        <v>0.24</v>
      </c>
      <c r="D98" s="5">
        <f>B98-$C$115</f>
        <v>5.7700000000000001E-2</v>
      </c>
      <c r="E98" s="7">
        <f>(C98/10)-$B$115</f>
        <v>1.0999999999999994E-2</v>
      </c>
    </row>
    <row r="99" spans="1:8" x14ac:dyDescent="0.25">
      <c r="B99" s="5">
        <v>0.1182</v>
      </c>
      <c r="C99" s="9">
        <v>0.27</v>
      </c>
      <c r="D99" s="5">
        <f>B99-$C$115</f>
        <v>8.5199999999999998E-2</v>
      </c>
      <c r="E99" s="7">
        <f>(C99/10)-$B$115</f>
        <v>1.3999999999999997E-2</v>
      </c>
    </row>
    <row r="100" spans="1:8" x14ac:dyDescent="0.25">
      <c r="B100" s="5">
        <v>9.1499999999999998E-2</v>
      </c>
      <c r="C100" s="9">
        <v>0.22</v>
      </c>
      <c r="D100" s="5">
        <f>B100-$C$115</f>
        <v>5.8499999999999996E-2</v>
      </c>
      <c r="E100" s="7">
        <f>(C100/10)-$B$115</f>
        <v>8.9999999999999924E-3</v>
      </c>
    </row>
    <row r="101" spans="1:8" x14ac:dyDescent="0.25">
      <c r="B101" s="5">
        <v>0.1166</v>
      </c>
      <c r="C101" s="6">
        <v>0.3</v>
      </c>
      <c r="D101" s="5">
        <f>B101-$C$115</f>
        <v>8.3599999999999994E-2</v>
      </c>
      <c r="E101" s="7">
        <f>(C101/10)-$B$115</f>
        <v>1.6999999999999994E-2</v>
      </c>
    </row>
    <row r="102" spans="1:8" x14ac:dyDescent="0.25">
      <c r="B102" s="8">
        <v>0.10680000000000001</v>
      </c>
      <c r="C102" s="9">
        <v>0.21</v>
      </c>
      <c r="D102" s="5">
        <f>B102-$C$115</f>
        <v>7.3800000000000004E-2</v>
      </c>
      <c r="E102" s="7">
        <f>(C102/10)-$B$115</f>
        <v>7.9999999999999915E-3</v>
      </c>
    </row>
    <row r="103" spans="1:8" s="32" customFormat="1" x14ac:dyDescent="0.25">
      <c r="B103" s="33">
        <v>0.13189999999999999</v>
      </c>
      <c r="C103" s="34">
        <v>0.28000000000000003</v>
      </c>
      <c r="D103" s="35">
        <f>B103-$C$115</f>
        <v>9.8899999999999988E-2</v>
      </c>
      <c r="E103" s="21">
        <f>(C103/10)-$B$115</f>
        <v>1.4999999999999998E-2</v>
      </c>
    </row>
    <row r="104" spans="1:8" s="4" customFormat="1" x14ac:dyDescent="0.25">
      <c r="A104" s="4" t="s">
        <v>7</v>
      </c>
      <c r="B104" s="11">
        <f>AVERAGE(B4:B103)</f>
        <v>0.10956200000000005</v>
      </c>
      <c r="C104" s="12">
        <f>AVERAGE(C4:C103)</f>
        <v>0.27470000000000006</v>
      </c>
      <c r="D104" s="13">
        <f>AVERAGE(D4:D103)</f>
        <v>7.6562000000000005E-2</v>
      </c>
      <c r="E104" s="3">
        <f>AVERAGE(E4:E103)</f>
        <v>1.4469999999999988E-2</v>
      </c>
    </row>
    <row r="105" spans="1:8" s="4" customFormat="1" x14ac:dyDescent="0.25">
      <c r="B105" s="14"/>
      <c r="C105" s="3"/>
      <c r="D105" s="13"/>
      <c r="E105" s="3"/>
    </row>
    <row r="106" spans="1:8" s="4" customFormat="1" x14ac:dyDescent="0.25">
      <c r="B106" s="14"/>
      <c r="C106" s="3"/>
      <c r="D106" s="13"/>
      <c r="E106" s="3"/>
    </row>
    <row r="107" spans="1:8" ht="15.75" thickBot="1" x14ac:dyDescent="0.3"/>
    <row r="108" spans="1:8" x14ac:dyDescent="0.25">
      <c r="B108" s="15" t="s">
        <v>2</v>
      </c>
      <c r="C108" s="16" t="s">
        <v>8</v>
      </c>
      <c r="D108" s="16" t="s">
        <v>2</v>
      </c>
      <c r="E108" s="16" t="s">
        <v>9</v>
      </c>
      <c r="F108" s="17" t="s">
        <v>9</v>
      </c>
      <c r="G108" s="16" t="s">
        <v>10</v>
      </c>
      <c r="H108" s="18" t="s">
        <v>11</v>
      </c>
    </row>
    <row r="109" spans="1:8" x14ac:dyDescent="0.25">
      <c r="B109" s="19" t="s">
        <v>12</v>
      </c>
      <c r="C109" s="20" t="s">
        <v>12</v>
      </c>
      <c r="D109" s="20" t="s">
        <v>13</v>
      </c>
      <c r="E109" s="20" t="s">
        <v>14</v>
      </c>
      <c r="F109" s="21" t="s">
        <v>15</v>
      </c>
      <c r="G109" s="22" t="s">
        <v>16</v>
      </c>
      <c r="H109" s="23" t="s">
        <v>16</v>
      </c>
    </row>
    <row r="110" spans="1:8" ht="15.75" thickBot="1" x14ac:dyDescent="0.3">
      <c r="B110" s="24">
        <f>AVERAGE(D4:D103)</f>
        <v>7.6562000000000005E-2</v>
      </c>
      <c r="C110" s="25">
        <f>B110-(B110*0.13)</f>
        <v>6.6608940000000005E-2</v>
      </c>
      <c r="D110" s="26">
        <f>AVERAGE(E4:E103)</f>
        <v>1.4469999999999988E-2</v>
      </c>
      <c r="E110" s="27">
        <v>2.12</v>
      </c>
      <c r="F110" s="28">
        <f>E110*D110</f>
        <v>3.0676399999999975E-2</v>
      </c>
      <c r="G110" s="29">
        <f>B110/F110</f>
        <v>2.4957948129506744</v>
      </c>
      <c r="H110" s="30">
        <f>G110/3.21</f>
        <v>0.77750617225877705</v>
      </c>
    </row>
    <row r="113" spans="2:5" x14ac:dyDescent="0.25">
      <c r="B113" s="31" t="s">
        <v>17</v>
      </c>
      <c r="C113" s="31"/>
      <c r="D113" s="31"/>
    </row>
    <row r="114" spans="2:5" x14ac:dyDescent="0.25">
      <c r="B114" s="32" t="s">
        <v>18</v>
      </c>
      <c r="C114" s="32" t="s">
        <v>12</v>
      </c>
      <c r="D114" s="32" t="s">
        <v>19</v>
      </c>
    </row>
    <row r="115" spans="2:5" x14ac:dyDescent="0.25">
      <c r="B115" s="10">
        <v>1.3000000000000006E-2</v>
      </c>
      <c r="C115" s="10">
        <v>3.3000000000000002E-2</v>
      </c>
      <c r="D115" s="10">
        <v>2.21</v>
      </c>
      <c r="E115" s="1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TRIUMF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Lambert</dc:creator>
  <cp:lastModifiedBy>John Wong</cp:lastModifiedBy>
  <dcterms:created xsi:type="dcterms:W3CDTF">2013-06-10T23:39:34Z</dcterms:created>
  <dcterms:modified xsi:type="dcterms:W3CDTF">2014-04-30T22:56:18Z</dcterms:modified>
</cp:coreProperties>
</file>